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T10" i="1" l="1"/>
  <c r="O9" i="1" l="1"/>
  <c r="O8" i="1"/>
  <c r="O10" i="1" s="1"/>
  <c r="M9" i="1"/>
  <c r="M8" i="1"/>
  <c r="AJ10" i="1"/>
  <c r="AI10" i="1"/>
  <c r="AH10" i="1"/>
  <c r="AG10" i="1"/>
  <c r="AF10" i="1"/>
  <c r="AE10" i="1"/>
  <c r="D11" i="1" s="1"/>
  <c r="AD10" i="1"/>
  <c r="AC10" i="1"/>
  <c r="AB10" i="1"/>
  <c r="AA10" i="1"/>
  <c r="Z10" i="1"/>
  <c r="Y10" i="1"/>
  <c r="I15" i="1" s="1"/>
  <c r="X10" i="1"/>
  <c r="H15" i="1" s="1"/>
  <c r="L15" i="1" s="1"/>
  <c r="W10" i="1"/>
  <c r="G15" i="1" s="1"/>
  <c r="V10" i="1"/>
  <c r="F15" i="1" s="1"/>
  <c r="K15" i="1" s="1"/>
  <c r="U10" i="1"/>
  <c r="E15" i="1" s="1"/>
  <c r="E17" i="1" s="1"/>
  <c r="L10" i="1"/>
  <c r="K10" i="1"/>
  <c r="J10" i="1"/>
  <c r="I10" i="1"/>
  <c r="I14" i="1"/>
  <c r="H10" i="1"/>
  <c r="H14" i="1"/>
  <c r="H17" i="1" s="1"/>
  <c r="L17" i="1" s="1"/>
  <c r="G10" i="1"/>
  <c r="G14" i="1"/>
  <c r="G17" i="1" s="1"/>
  <c r="F10" i="1"/>
  <c r="F14" i="1"/>
  <c r="F17" i="1" s="1"/>
  <c r="K17" i="1" s="1"/>
  <c r="E10" i="1"/>
  <c r="E14" i="1"/>
  <c r="M10" i="1"/>
  <c r="K14" i="1"/>
  <c r="M14" i="1"/>
  <c r="I17" i="1" l="1"/>
  <c r="N15" i="1"/>
  <c r="M15" i="1"/>
  <c r="O14" i="1"/>
  <c r="O17" i="1" s="1"/>
  <c r="N10" i="1"/>
  <c r="N14" i="1" s="1"/>
  <c r="L14" i="1"/>
  <c r="M17" i="1" l="1"/>
  <c r="N17" i="1"/>
</calcChain>
</file>

<file path=xl/sharedStrings.xml><?xml version="1.0" encoding="utf-8"?>
<sst xmlns="http://schemas.openxmlformats.org/spreadsheetml/2006/main" count="96" uniqueCount="56">
  <si>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</si>
  <si>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</si>
  <si>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</si>
  <si>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</si>
  <si>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</si>
  <si>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</si>
  <si>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</si>
  <si>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</si>
  <si>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</si>
  <si>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</si>
  <si>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</si>
  <si>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</si>
  <si>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</si>
  <si>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</si>
  <si>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</si>
  <si>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</si>
  <si>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</si>
  <si>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</si>
  <si>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</si>
  <si>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</si>
  <si>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</si>
  <si>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</si>
  <si>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</si>
  <si>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</si>
  <si>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</si>
  <si>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</si>
  <si>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</si>
  <si>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</si>
  <si>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</si>
  <si>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</si>
  <si>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</si>
  <si>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</si>
  <si>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</si>
  <si>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</si>
  <si>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</si>
  <si>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1.</t>
  </si>
  <si>
    <t>PattU</t>
  </si>
  <si>
    <t>play off</t>
  </si>
  <si>
    <t>4.</t>
  </si>
  <si>
    <t>12.10.1974</t>
  </si>
  <si>
    <t>PattU = Pattijoen Urheilijat  (1928)</t>
  </si>
  <si>
    <t>ENSIMMÄISET</t>
  </si>
  <si>
    <t>Ottelu</t>
  </si>
  <si>
    <t>1.  ottelu</t>
  </si>
  <si>
    <t>Lyöty juoksu</t>
  </si>
  <si>
    <t>Tuotu juoksu</t>
  </si>
  <si>
    <t>Kunnari</t>
  </si>
  <si>
    <t>ykköspesis</t>
  </si>
  <si>
    <t>TyTe = Tyrnävän Tempaus  (1922)</t>
  </si>
  <si>
    <t>TyTe</t>
  </si>
  <si>
    <t>13.05. 2001  Kirittäret - PattU  1-0  (4-4, 4-2)</t>
  </si>
  <si>
    <t xml:space="preserve">  26 v   7 kk   1 pv</t>
  </si>
  <si>
    <t>L+T</t>
  </si>
  <si>
    <t>7.</t>
  </si>
  <si>
    <t>Tuire Saloranta os. Vatanen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</si>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</sst>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4" fillId="0" borderId="0" xfId="0" applyFont="1" applyFill="1"/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8.425781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18" width="5.7109375" style="87" customWidth="1"/>
    <col min="19" max="19" width="5.7109375" style="86" customWidth="1"/>
    <col min="20" max="20" width="0.7109375" style="37" customWidth="1"/>
    <col min="21" max="28" width="5.7109375" style="59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32.85546875" style="26" customWidth="1"/>
    <col min="39" max="16384" width="9.140625" style="26"/>
  </cols>
  <sheetData>
    <row r="1" spans="1:43" s="10" customFormat="1" ht="15" customHeight="1" x14ac:dyDescent="0.25">
      <c r="A1" s="1"/>
      <c r="B1" s="29" t="s">
        <v>54</v>
      </c>
      <c r="C1" s="2"/>
      <c r="D1" s="3"/>
      <c r="E1" s="3"/>
      <c r="F1" s="4" t="s">
        <v>39</v>
      </c>
      <c r="G1" s="5"/>
      <c r="H1" s="6"/>
      <c r="I1" s="3"/>
      <c r="J1" s="5"/>
      <c r="K1" s="5"/>
      <c r="L1" s="3"/>
      <c r="M1" s="7"/>
      <c r="N1" s="7"/>
      <c r="O1" s="7"/>
      <c r="P1" s="85"/>
      <c r="Q1" s="85"/>
      <c r="R1" s="85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52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79">
        <v>1996</v>
      </c>
      <c r="C4" s="79"/>
      <c r="D4" s="80" t="s">
        <v>49</v>
      </c>
      <c r="E4" s="79"/>
      <c r="F4" s="81" t="s">
        <v>47</v>
      </c>
      <c r="G4" s="82"/>
      <c r="H4" s="83"/>
      <c r="I4" s="79"/>
      <c r="J4" s="79"/>
      <c r="K4" s="79"/>
      <c r="L4" s="79"/>
      <c r="M4" s="79"/>
      <c r="N4" s="79"/>
      <c r="O4" s="25"/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14"/>
      <c r="AL4" s="24"/>
      <c r="AM4" s="84"/>
      <c r="AN4" s="84"/>
      <c r="AO4" s="84"/>
      <c r="AP4" s="84"/>
      <c r="AQ4" s="9"/>
    </row>
    <row r="5" spans="1:43" ht="15" customHeight="1" x14ac:dyDescent="0.2">
      <c r="A5" s="1"/>
      <c r="B5" s="79">
        <v>1997</v>
      </c>
      <c r="C5" s="79"/>
      <c r="D5" s="80" t="s">
        <v>49</v>
      </c>
      <c r="E5" s="79"/>
      <c r="F5" s="81" t="s">
        <v>47</v>
      </c>
      <c r="G5" s="82"/>
      <c r="H5" s="83"/>
      <c r="I5" s="79"/>
      <c r="J5" s="79"/>
      <c r="K5" s="79"/>
      <c r="L5" s="79"/>
      <c r="M5" s="79"/>
      <c r="N5" s="79"/>
      <c r="O5" s="25"/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14"/>
      <c r="AL5" s="24"/>
      <c r="AM5" s="84"/>
      <c r="AN5" s="84"/>
      <c r="AO5" s="84"/>
      <c r="AP5" s="84"/>
      <c r="AQ5" s="9"/>
    </row>
    <row r="6" spans="1:43" ht="15" customHeight="1" x14ac:dyDescent="0.2">
      <c r="A6" s="1"/>
      <c r="B6" s="79">
        <v>1998</v>
      </c>
      <c r="C6" s="79"/>
      <c r="D6" s="80" t="s">
        <v>49</v>
      </c>
      <c r="E6" s="79"/>
      <c r="F6" s="81" t="s">
        <v>47</v>
      </c>
      <c r="G6" s="82"/>
      <c r="H6" s="83"/>
      <c r="I6" s="79"/>
      <c r="J6" s="79"/>
      <c r="K6" s="79"/>
      <c r="L6" s="79"/>
      <c r="M6" s="79"/>
      <c r="N6" s="79"/>
      <c r="O6" s="25"/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14"/>
      <c r="AL6" s="24"/>
      <c r="AM6" s="84"/>
      <c r="AN6" s="84"/>
      <c r="AO6" s="84"/>
      <c r="AP6" s="84"/>
      <c r="AQ6" s="9"/>
    </row>
    <row r="7" spans="1:43" ht="15" customHeight="1" x14ac:dyDescent="0.2">
      <c r="A7" s="1"/>
      <c r="B7" s="79">
        <v>1999</v>
      </c>
      <c r="C7" s="79"/>
      <c r="D7" s="80" t="s">
        <v>36</v>
      </c>
      <c r="E7" s="79"/>
      <c r="F7" s="81" t="s">
        <v>47</v>
      </c>
      <c r="G7" s="82"/>
      <c r="H7" s="83"/>
      <c r="I7" s="79"/>
      <c r="J7" s="79"/>
      <c r="K7" s="79"/>
      <c r="L7" s="79"/>
      <c r="M7" s="79"/>
      <c r="N7" s="79"/>
      <c r="O7" s="25"/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/>
      <c r="AK7" s="14"/>
      <c r="AL7" s="24"/>
      <c r="AM7" s="84"/>
      <c r="AN7" s="84"/>
      <c r="AO7" s="84"/>
      <c r="AP7" s="84"/>
      <c r="AQ7" s="9"/>
    </row>
    <row r="8" spans="1:43" ht="15" customHeight="1" x14ac:dyDescent="0.25">
      <c r="A8" s="1"/>
      <c r="B8" s="27">
        <v>2000</v>
      </c>
      <c r="C8" s="27" t="s">
        <v>35</v>
      </c>
      <c r="D8" s="29" t="s">
        <v>36</v>
      </c>
      <c r="E8" s="27">
        <v>22</v>
      </c>
      <c r="F8" s="27">
        <v>5</v>
      </c>
      <c r="G8" s="27">
        <v>3</v>
      </c>
      <c r="H8" s="27">
        <v>41</v>
      </c>
      <c r="I8" s="27">
        <v>137</v>
      </c>
      <c r="J8" s="27">
        <v>79</v>
      </c>
      <c r="K8" s="27">
        <v>39</v>
      </c>
      <c r="L8" s="27">
        <v>11</v>
      </c>
      <c r="M8" s="27">
        <f>PRODUCT(F8+G8)</f>
        <v>8</v>
      </c>
      <c r="N8" s="30">
        <v>0.61199999999999999</v>
      </c>
      <c r="O8" s="37">
        <f>PRODUCT(I8/N8)</f>
        <v>223.85620915032681</v>
      </c>
      <c r="P8" s="19"/>
      <c r="Q8" s="19" t="s">
        <v>53</v>
      </c>
      <c r="R8" s="19"/>
      <c r="S8" s="19" t="s">
        <v>55</v>
      </c>
      <c r="T8" s="25"/>
      <c r="U8" s="27">
        <v>11</v>
      </c>
      <c r="V8" s="27">
        <v>2</v>
      </c>
      <c r="W8" s="27">
        <v>0</v>
      </c>
      <c r="X8" s="27">
        <v>12</v>
      </c>
      <c r="Y8" s="27">
        <v>50</v>
      </c>
      <c r="Z8" s="60"/>
      <c r="AA8" s="28"/>
      <c r="AB8" s="28"/>
      <c r="AC8" s="28"/>
      <c r="AD8" s="28"/>
      <c r="AE8" s="27"/>
      <c r="AF8" s="27"/>
      <c r="AG8" s="27"/>
      <c r="AH8" s="27">
        <v>1</v>
      </c>
      <c r="AI8" s="27"/>
      <c r="AJ8" s="27"/>
      <c r="AK8" s="14" t="s">
        <v>37</v>
      </c>
      <c r="AL8" s="24"/>
      <c r="AM8" s="9"/>
      <c r="AN8" s="9"/>
      <c r="AO8" s="9"/>
      <c r="AP8" s="9"/>
      <c r="AQ8" s="9"/>
    </row>
    <row r="9" spans="1:43" ht="15" customHeight="1" x14ac:dyDescent="0.25">
      <c r="A9" s="1"/>
      <c r="B9" s="27">
        <v>2001</v>
      </c>
      <c r="C9" s="27" t="s">
        <v>38</v>
      </c>
      <c r="D9" s="29" t="s">
        <v>36</v>
      </c>
      <c r="E9" s="27">
        <v>24</v>
      </c>
      <c r="F9" s="27">
        <v>5</v>
      </c>
      <c r="G9" s="27">
        <v>5</v>
      </c>
      <c r="H9" s="27">
        <v>45</v>
      </c>
      <c r="I9" s="27">
        <v>127</v>
      </c>
      <c r="J9" s="27">
        <v>85</v>
      </c>
      <c r="K9" s="27">
        <v>11</v>
      </c>
      <c r="L9" s="27">
        <v>21</v>
      </c>
      <c r="M9" s="27">
        <f>PRODUCT(F9+G9)</f>
        <v>10</v>
      </c>
      <c r="N9" s="30">
        <v>0.63500000000000001</v>
      </c>
      <c r="O9" s="37">
        <f>PRODUCT(I9/N9)</f>
        <v>200</v>
      </c>
      <c r="P9" s="19"/>
      <c r="Q9" s="19" t="s">
        <v>53</v>
      </c>
      <c r="R9" s="19"/>
      <c r="S9" s="19"/>
      <c r="T9" s="25"/>
      <c r="U9" s="27">
        <v>9</v>
      </c>
      <c r="V9" s="27">
        <v>2</v>
      </c>
      <c r="W9" s="27">
        <v>1</v>
      </c>
      <c r="X9" s="27">
        <v>9</v>
      </c>
      <c r="Y9" s="27">
        <v>41</v>
      </c>
      <c r="Z9" s="28"/>
      <c r="AA9" s="28"/>
      <c r="AB9" s="28"/>
      <c r="AC9" s="28"/>
      <c r="AD9" s="28"/>
      <c r="AE9" s="27"/>
      <c r="AF9" s="27"/>
      <c r="AG9" s="27">
        <v>1</v>
      </c>
      <c r="AH9" s="27"/>
      <c r="AI9" s="27"/>
      <c r="AJ9" s="27"/>
      <c r="AK9" s="14" t="s">
        <v>37</v>
      </c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17" t="s">
        <v>9</v>
      </c>
      <c r="C10" s="18"/>
      <c r="D10" s="16"/>
      <c r="E10" s="19">
        <f t="shared" ref="E10:M10" si="0">SUM(E8:E9)</f>
        <v>46</v>
      </c>
      <c r="F10" s="19">
        <f t="shared" si="0"/>
        <v>10</v>
      </c>
      <c r="G10" s="19">
        <f t="shared" si="0"/>
        <v>8</v>
      </c>
      <c r="H10" s="19">
        <f t="shared" si="0"/>
        <v>86</v>
      </c>
      <c r="I10" s="19">
        <f t="shared" si="0"/>
        <v>264</v>
      </c>
      <c r="J10" s="19">
        <f t="shared" si="0"/>
        <v>164</v>
      </c>
      <c r="K10" s="19">
        <f t="shared" si="0"/>
        <v>50</v>
      </c>
      <c r="L10" s="19">
        <f t="shared" si="0"/>
        <v>32</v>
      </c>
      <c r="M10" s="19">
        <f t="shared" si="0"/>
        <v>18</v>
      </c>
      <c r="N10" s="31">
        <f>PRODUCT(I10/O10)</f>
        <v>0.6228527370855822</v>
      </c>
      <c r="O10" s="32">
        <f t="shared" ref="O10:AJ10" si="1">SUM(O8:O9)</f>
        <v>423.85620915032678</v>
      </c>
      <c r="P10" s="19"/>
      <c r="Q10" s="19"/>
      <c r="R10" s="19"/>
      <c r="S10" s="19"/>
      <c r="T10" s="25" t="e">
        <f t="shared" ref="T10" si="2">PRODUCT(L10/S10)</f>
        <v>#DIV/0!</v>
      </c>
      <c r="U10" s="19">
        <f t="shared" si="1"/>
        <v>20</v>
      </c>
      <c r="V10" s="19">
        <f t="shared" si="1"/>
        <v>4</v>
      </c>
      <c r="W10" s="19">
        <f t="shared" si="1"/>
        <v>1</v>
      </c>
      <c r="X10" s="19">
        <f t="shared" si="1"/>
        <v>21</v>
      </c>
      <c r="Y10" s="19">
        <f t="shared" si="1"/>
        <v>91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0</v>
      </c>
      <c r="AF10" s="19">
        <f t="shared" si="1"/>
        <v>0</v>
      </c>
      <c r="AG10" s="19">
        <f t="shared" si="1"/>
        <v>1</v>
      </c>
      <c r="AH10" s="19">
        <f t="shared" si="1"/>
        <v>1</v>
      </c>
      <c r="AI10" s="19">
        <f t="shared" si="1"/>
        <v>0</v>
      </c>
      <c r="AJ10" s="19">
        <f t="shared" si="1"/>
        <v>0</v>
      </c>
      <c r="AK10" s="14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9" t="s">
        <v>2</v>
      </c>
      <c r="C11" s="33"/>
      <c r="D11" s="34">
        <f>SUM(F10:H10)+((I10-F10-G10)/3)+(E10/3)+(AE10*25)+(AF10*25)+(AG10*10)+(AH10*25)+(AI10*20)+(AJ10*15)</f>
        <v>236.33333333333334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1"/>
      <c r="AH11" s="1"/>
      <c r="AI11" s="36"/>
      <c r="AJ11" s="1"/>
      <c r="AK11" s="1"/>
      <c r="AL11" s="24"/>
      <c r="AM11" s="9"/>
      <c r="AN11" s="9"/>
      <c r="AO11" s="9"/>
      <c r="AP11" s="9"/>
      <c r="AQ11" s="9"/>
    </row>
    <row r="12" spans="1:43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39"/>
      <c r="AL12" s="24"/>
      <c r="AM12" s="9"/>
      <c r="AN12" s="9"/>
      <c r="AO12" s="9"/>
      <c r="AP12" s="9"/>
      <c r="AQ12" s="9"/>
    </row>
    <row r="13" spans="1:43" ht="15" customHeight="1" x14ac:dyDescent="0.25">
      <c r="A13" s="1"/>
      <c r="B13" s="23" t="s">
        <v>16</v>
      </c>
      <c r="C13" s="40"/>
      <c r="D13" s="40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1" t="s">
        <v>33</v>
      </c>
      <c r="O13" s="25"/>
      <c r="P13" s="41" t="s">
        <v>41</v>
      </c>
      <c r="Q13" s="13"/>
      <c r="R13" s="13"/>
      <c r="S13" s="13"/>
      <c r="T13" s="62"/>
      <c r="U13" s="62"/>
      <c r="V13" s="62"/>
      <c r="W13" s="62"/>
      <c r="X13" s="62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63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41" t="s">
        <v>17</v>
      </c>
      <c r="C14" s="13"/>
      <c r="D14" s="42"/>
      <c r="E14" s="27">
        <f>PRODUCT(E10)</f>
        <v>46</v>
      </c>
      <c r="F14" s="27">
        <f>PRODUCT(F10)</f>
        <v>10</v>
      </c>
      <c r="G14" s="27">
        <f>PRODUCT(G10)</f>
        <v>8</v>
      </c>
      <c r="H14" s="27">
        <f>PRODUCT(H10)</f>
        <v>86</v>
      </c>
      <c r="I14" s="27">
        <f>PRODUCT(I10)</f>
        <v>264</v>
      </c>
      <c r="J14" s="1"/>
      <c r="K14" s="43">
        <f>PRODUCT((F14+G14)/E14)</f>
        <v>0.39130434782608697</v>
      </c>
      <c r="L14" s="43">
        <f>PRODUCT(H14/E14)</f>
        <v>1.8695652173913044</v>
      </c>
      <c r="M14" s="43">
        <f>PRODUCT(I14/E14)</f>
        <v>5.7391304347826084</v>
      </c>
      <c r="N14" s="30">
        <f>PRODUCT(N10)</f>
        <v>0.6228527370855822</v>
      </c>
      <c r="O14" s="25">
        <f>PRODUCT(O10)</f>
        <v>423.85620915032678</v>
      </c>
      <c r="P14" s="64" t="s">
        <v>42</v>
      </c>
      <c r="Q14" s="65"/>
      <c r="R14" s="65"/>
      <c r="S14" s="66" t="s">
        <v>50</v>
      </c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7" t="s">
        <v>43</v>
      </c>
      <c r="AE14" s="66"/>
      <c r="AF14" s="66" t="s">
        <v>51</v>
      </c>
      <c r="AG14" s="66"/>
      <c r="AH14" s="66"/>
      <c r="AI14" s="67"/>
      <c r="AJ14" s="66"/>
      <c r="AK14" s="68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44" t="s">
        <v>18</v>
      </c>
      <c r="C15" s="45"/>
      <c r="D15" s="46"/>
      <c r="E15" s="27">
        <f>PRODUCT(U10)</f>
        <v>20</v>
      </c>
      <c r="F15" s="27">
        <f>PRODUCT(V10)</f>
        <v>4</v>
      </c>
      <c r="G15" s="27">
        <f>PRODUCT(W10)</f>
        <v>1</v>
      </c>
      <c r="H15" s="27">
        <f>PRODUCT(X10)</f>
        <v>21</v>
      </c>
      <c r="I15" s="27">
        <f>PRODUCT(Y10)</f>
        <v>91</v>
      </c>
      <c r="J15" s="1"/>
      <c r="K15" s="43">
        <f>PRODUCT((F15+G15)/E15)</f>
        <v>0.25</v>
      </c>
      <c r="L15" s="43">
        <f>PRODUCT(H15/E15)</f>
        <v>1.05</v>
      </c>
      <c r="M15" s="43">
        <f>PRODUCT(I15/E15)</f>
        <v>4.55</v>
      </c>
      <c r="N15" s="30">
        <f>PRODUCT(I15/O15)</f>
        <v>0.53846153846153844</v>
      </c>
      <c r="O15" s="25">
        <v>169</v>
      </c>
      <c r="P15" s="69" t="s">
        <v>44</v>
      </c>
      <c r="Q15" s="70"/>
      <c r="R15" s="70"/>
      <c r="S15" s="71" t="s">
        <v>50</v>
      </c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2" t="s">
        <v>43</v>
      </c>
      <c r="AE15" s="71"/>
      <c r="AF15" s="71" t="s">
        <v>51</v>
      </c>
      <c r="AG15" s="71"/>
      <c r="AH15" s="71"/>
      <c r="AI15" s="72"/>
      <c r="AJ15" s="71"/>
      <c r="AK15" s="73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47" t="s">
        <v>19</v>
      </c>
      <c r="C16" s="48"/>
      <c r="D16" s="49"/>
      <c r="E16" s="28"/>
      <c r="F16" s="28"/>
      <c r="G16" s="28"/>
      <c r="H16" s="28"/>
      <c r="I16" s="28"/>
      <c r="J16" s="1"/>
      <c r="K16" s="50"/>
      <c r="L16" s="50"/>
      <c r="M16" s="50"/>
      <c r="N16" s="51"/>
      <c r="O16" s="25"/>
      <c r="P16" s="69" t="s">
        <v>45</v>
      </c>
      <c r="Q16" s="70"/>
      <c r="R16" s="70"/>
      <c r="S16" s="71" t="s">
        <v>50</v>
      </c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2" t="s">
        <v>43</v>
      </c>
      <c r="AE16" s="71"/>
      <c r="AF16" s="71" t="s">
        <v>51</v>
      </c>
      <c r="AG16" s="71"/>
      <c r="AH16" s="71"/>
      <c r="AI16" s="72"/>
      <c r="AJ16" s="71"/>
      <c r="AK16" s="73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52" t="s">
        <v>20</v>
      </c>
      <c r="C17" s="53"/>
      <c r="D17" s="54"/>
      <c r="E17" s="19">
        <f>SUM(E14:E16)</f>
        <v>66</v>
      </c>
      <c r="F17" s="19">
        <f>SUM(F14:F16)</f>
        <v>14</v>
      </c>
      <c r="G17" s="19">
        <f>SUM(G14:G16)</f>
        <v>9</v>
      </c>
      <c r="H17" s="19">
        <f>SUM(H14:H16)</f>
        <v>107</v>
      </c>
      <c r="I17" s="19">
        <f>SUM(I14:I16)</f>
        <v>355</v>
      </c>
      <c r="J17" s="1"/>
      <c r="K17" s="55">
        <f>PRODUCT((F17+G17)/E17)</f>
        <v>0.34848484848484851</v>
      </c>
      <c r="L17" s="55">
        <f>PRODUCT(H17/E17)</f>
        <v>1.6212121212121211</v>
      </c>
      <c r="M17" s="55">
        <f>PRODUCT(I17/E17)</f>
        <v>5.3787878787878789</v>
      </c>
      <c r="N17" s="31">
        <f>PRODUCT(I17/O17)</f>
        <v>0.59879612378317004</v>
      </c>
      <c r="O17" s="25">
        <f>SUM(O14:O16)</f>
        <v>592.85620915032678</v>
      </c>
      <c r="P17" s="74" t="s">
        <v>46</v>
      </c>
      <c r="Q17" s="75"/>
      <c r="R17" s="75"/>
      <c r="S17" s="76" t="s">
        <v>50</v>
      </c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7" t="s">
        <v>43</v>
      </c>
      <c r="AE17" s="76"/>
      <c r="AF17" s="76" t="s">
        <v>51</v>
      </c>
      <c r="AG17" s="76"/>
      <c r="AH17" s="76"/>
      <c r="AI17" s="77"/>
      <c r="AJ17" s="76"/>
      <c r="AK17" s="78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1" t="s">
        <v>34</v>
      </c>
      <c r="C19" s="1"/>
      <c r="D19" s="61" t="s">
        <v>40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1"/>
      <c r="C20" s="1"/>
      <c r="D20" s="1" t="s">
        <v>48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24"/>
      <c r="AM20" s="9"/>
      <c r="AN20" s="9"/>
      <c r="AO20" s="9"/>
      <c r="AP20" s="9"/>
      <c r="AQ20" s="9"/>
    </row>
    <row r="21" spans="1:43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39"/>
      <c r="AL21" s="24"/>
      <c r="AM21" s="9"/>
      <c r="AN21" s="9"/>
      <c r="AO21" s="9"/>
      <c r="AP21" s="9"/>
      <c r="AQ21" s="9"/>
    </row>
    <row r="22" spans="1:43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39"/>
      <c r="AL22" s="24"/>
      <c r="AM22" s="9"/>
      <c r="AN22" s="9"/>
      <c r="AO22" s="9"/>
      <c r="AP22" s="9"/>
      <c r="AQ22" s="9"/>
    </row>
    <row r="23" spans="1:43" s="57" customFormat="1" ht="15" customHeight="1" x14ac:dyDescent="0.25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56"/>
      <c r="N23" s="56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39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39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25"/>
      <c r="Q32" s="25"/>
      <c r="R32" s="25"/>
      <c r="S32" s="25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24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24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24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24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24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24"/>
      <c r="AM38" s="9"/>
      <c r="AN38" s="9"/>
      <c r="AO38" s="9"/>
      <c r="AP38" s="9"/>
      <c r="AQ38" s="9"/>
    </row>
    <row r="39" spans="1:4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25"/>
      <c r="Q39" s="25"/>
      <c r="R39" s="25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24"/>
      <c r="AM39" s="9"/>
      <c r="AN39" s="9"/>
      <c r="AO39" s="9"/>
      <c r="AP39" s="9"/>
      <c r="AQ39" s="9"/>
    </row>
    <row r="40" spans="1:43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25"/>
      <c r="Q40" s="25"/>
      <c r="R40" s="25"/>
      <c r="S40" s="25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24"/>
      <c r="AM40" s="9"/>
      <c r="AN40" s="9"/>
      <c r="AO40" s="9"/>
      <c r="AP40" s="9"/>
      <c r="AQ40" s="9"/>
    </row>
    <row r="41" spans="1:43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25"/>
      <c r="Q41" s="25"/>
      <c r="R41" s="25"/>
      <c r="S41" s="25"/>
      <c r="T41" s="2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24"/>
      <c r="AM41" s="9"/>
      <c r="AN41" s="9"/>
      <c r="AO41" s="9"/>
      <c r="AP41" s="9"/>
      <c r="AQ41" s="9"/>
    </row>
    <row r="42" spans="1:43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25"/>
      <c r="Q42" s="25"/>
      <c r="R42" s="25"/>
      <c r="S42" s="25"/>
      <c r="T42" s="2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24"/>
      <c r="AM42" s="9"/>
      <c r="AN42" s="9"/>
      <c r="AO42" s="9"/>
      <c r="AP42" s="9"/>
      <c r="AQ42" s="9"/>
    </row>
    <row r="43" spans="1:43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25"/>
      <c r="Q43" s="25"/>
      <c r="R43" s="25"/>
      <c r="S43" s="25"/>
      <c r="T43" s="25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39"/>
      <c r="AL43" s="24"/>
      <c r="AM43" s="9"/>
      <c r="AN43" s="9"/>
      <c r="AO43" s="9"/>
      <c r="AP43" s="9"/>
      <c r="AQ43" s="9"/>
    </row>
    <row r="44" spans="1:43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25"/>
      <c r="Q44" s="25"/>
      <c r="R44" s="25"/>
      <c r="S44" s="25"/>
      <c r="T44" s="25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39"/>
      <c r="AL44" s="24"/>
      <c r="AM44" s="9"/>
      <c r="AN44" s="9"/>
      <c r="AO44" s="9"/>
      <c r="AP44" s="9"/>
      <c r="AQ44" s="9"/>
    </row>
    <row r="45" spans="1:43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39"/>
      <c r="AL45" s="24"/>
      <c r="AM45" s="9"/>
      <c r="AN45" s="9"/>
      <c r="AO45" s="9"/>
      <c r="AP45" s="9"/>
      <c r="AQ45" s="9"/>
    </row>
    <row r="46" spans="1:43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39"/>
      <c r="AL46" s="24"/>
      <c r="AM46" s="9"/>
      <c r="AN46" s="9"/>
      <c r="AO46" s="9"/>
      <c r="AP46" s="9"/>
      <c r="AQ46" s="9"/>
    </row>
    <row r="47" spans="1:43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25"/>
      <c r="Q47" s="25"/>
      <c r="R47" s="25"/>
      <c r="S47" s="25"/>
      <c r="T47" s="25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39"/>
      <c r="AL47" s="24"/>
      <c r="AM47" s="9"/>
      <c r="AN47" s="9"/>
      <c r="AO47" s="9"/>
      <c r="AP47" s="9"/>
      <c r="AQ47" s="9"/>
    </row>
    <row r="48" spans="1:43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25"/>
      <c r="Q48" s="25"/>
      <c r="R48" s="25"/>
      <c r="S48" s="25"/>
      <c r="T48" s="25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39"/>
      <c r="AL48" s="24"/>
      <c r="AM48" s="9"/>
      <c r="AN48" s="9"/>
      <c r="AO48" s="9"/>
      <c r="AP48" s="9"/>
      <c r="AQ48" s="9"/>
    </row>
    <row r="49" spans="1:43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25"/>
      <c r="Q49" s="25"/>
      <c r="R49" s="25"/>
      <c r="S49" s="25"/>
      <c r="T49" s="25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39"/>
      <c r="AL49" s="24"/>
      <c r="AM49" s="9"/>
      <c r="AN49" s="9"/>
      <c r="AO49" s="9"/>
      <c r="AP49" s="9"/>
      <c r="AQ49" s="9"/>
    </row>
    <row r="50" spans="1:43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9"/>
      <c r="Q50" s="9"/>
      <c r="R50" s="9"/>
      <c r="S50" s="1"/>
      <c r="T50" s="25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39"/>
      <c r="AL50" s="24"/>
      <c r="AM50" s="9"/>
      <c r="AN50" s="9"/>
      <c r="AO50" s="9"/>
      <c r="AP50" s="9"/>
      <c r="AQ50" s="9"/>
    </row>
    <row r="51" spans="1:43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9"/>
      <c r="Q51" s="9"/>
      <c r="R51" s="9"/>
      <c r="S51" s="1"/>
      <c r="T51" s="25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39"/>
      <c r="AL51" s="24"/>
      <c r="AM51" s="9"/>
      <c r="AN51" s="9"/>
      <c r="AO51" s="9"/>
      <c r="AP51" s="9"/>
      <c r="AQ51" s="9"/>
    </row>
    <row r="52" spans="1:43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9"/>
      <c r="Q52" s="9"/>
      <c r="R52" s="9"/>
      <c r="S52" s="1"/>
      <c r="T52" s="25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39"/>
      <c r="AL52" s="24"/>
      <c r="AM52" s="9"/>
      <c r="AN52" s="9"/>
      <c r="AO52" s="9"/>
      <c r="AP52" s="9"/>
      <c r="AQ52" s="9"/>
    </row>
    <row r="53" spans="1:43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9"/>
      <c r="Q53" s="9"/>
      <c r="R53" s="9"/>
      <c r="S53" s="1"/>
      <c r="T53" s="25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39"/>
      <c r="AL53" s="24"/>
      <c r="AM53" s="9"/>
      <c r="AN53" s="9"/>
      <c r="AO53" s="9"/>
      <c r="AP53" s="9"/>
      <c r="AQ53" s="9"/>
    </row>
    <row r="54" spans="1:43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9"/>
      <c r="Q54" s="9"/>
      <c r="R54" s="9"/>
      <c r="S54" s="1"/>
      <c r="T54" s="25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39"/>
      <c r="AL54" s="24"/>
      <c r="AM54" s="9"/>
      <c r="AN54" s="9"/>
      <c r="AO54" s="9"/>
      <c r="AP54" s="9"/>
      <c r="AQ54" s="9"/>
    </row>
    <row r="55" spans="1:43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9"/>
      <c r="Q55" s="9"/>
      <c r="R55" s="9"/>
      <c r="S55" s="1"/>
      <c r="T55" s="25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39"/>
      <c r="AL55" s="24"/>
      <c r="AM55" s="9"/>
      <c r="AN55" s="9"/>
      <c r="AO55" s="9"/>
      <c r="AP55" s="9"/>
      <c r="AQ55" s="9"/>
    </row>
    <row r="56" spans="1:43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9"/>
      <c r="Q56" s="9"/>
      <c r="R56" s="9"/>
      <c r="S56" s="1"/>
      <c r="T56" s="25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39"/>
      <c r="AL56" s="24"/>
      <c r="AM56" s="9"/>
      <c r="AN56" s="9"/>
      <c r="AO56" s="9"/>
      <c r="AP56" s="9"/>
      <c r="AQ56" s="9"/>
    </row>
    <row r="57" spans="1:43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9"/>
      <c r="Q57" s="9"/>
      <c r="R57" s="9"/>
      <c r="S57" s="1"/>
      <c r="T57" s="25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39"/>
      <c r="AL57" s="24"/>
      <c r="AM57" s="9"/>
      <c r="AN57" s="9"/>
      <c r="AO57" s="9"/>
      <c r="AP57" s="9"/>
      <c r="AQ57" s="9"/>
    </row>
    <row r="58" spans="1:43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9"/>
      <c r="Q58" s="9"/>
      <c r="R58" s="9"/>
      <c r="S58" s="1"/>
      <c r="T58" s="25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39"/>
      <c r="AL58" s="24"/>
      <c r="AM58" s="9"/>
      <c r="AN58" s="9"/>
      <c r="AO58" s="9"/>
      <c r="AP58" s="9"/>
      <c r="AQ58" s="9"/>
    </row>
    <row r="59" spans="1:43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9"/>
      <c r="Q59" s="9"/>
      <c r="R59" s="9"/>
      <c r="S59" s="1"/>
      <c r="T59" s="25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39"/>
      <c r="AL59" s="24"/>
      <c r="AM59" s="9"/>
      <c r="AN59" s="9"/>
      <c r="AO59" s="9"/>
      <c r="AP59" s="9"/>
      <c r="AQ59" s="9"/>
    </row>
    <row r="60" spans="1:43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9"/>
      <c r="Q60" s="9"/>
      <c r="R60" s="9"/>
      <c r="S60" s="1"/>
      <c r="T60" s="25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39"/>
      <c r="AL60" s="24"/>
      <c r="AM60" s="9"/>
      <c r="AN60" s="9"/>
      <c r="AO60" s="9"/>
      <c r="AP60" s="9"/>
      <c r="AQ60" s="9"/>
    </row>
    <row r="61" spans="1:43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9"/>
      <c r="Q61" s="9"/>
      <c r="R61" s="9"/>
      <c r="S61" s="1"/>
      <c r="T61" s="25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39"/>
      <c r="AL61" s="24"/>
      <c r="AM61" s="9"/>
      <c r="AN61" s="9"/>
      <c r="AO61" s="9"/>
      <c r="AP61" s="9"/>
      <c r="AQ61" s="9"/>
    </row>
    <row r="62" spans="1:43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9"/>
      <c r="Q62" s="9"/>
      <c r="R62" s="9"/>
      <c r="S62" s="1"/>
      <c r="T62" s="25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39"/>
      <c r="AL62" s="24"/>
      <c r="AM62" s="9"/>
      <c r="AN62" s="9"/>
      <c r="AO62" s="9"/>
      <c r="AP62" s="9"/>
      <c r="AQ62" s="9"/>
    </row>
    <row r="63" spans="1:43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9"/>
      <c r="Q63" s="9"/>
      <c r="R63" s="9"/>
      <c r="S63" s="1"/>
      <c r="T63" s="25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39"/>
      <c r="AL63" s="24"/>
      <c r="AM63" s="9"/>
      <c r="AN63" s="9"/>
      <c r="AO63" s="9"/>
      <c r="AP63" s="9"/>
      <c r="AQ63" s="9"/>
    </row>
    <row r="64" spans="1:43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9"/>
      <c r="Q64" s="9"/>
      <c r="R64" s="9"/>
      <c r="S64" s="1"/>
      <c r="T64" s="25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39"/>
      <c r="AL64" s="24"/>
      <c r="AM64" s="9"/>
      <c r="AN64" s="9"/>
      <c r="AO64" s="9"/>
      <c r="AP64" s="9"/>
      <c r="AQ64" s="9"/>
    </row>
    <row r="65" spans="1:43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9"/>
      <c r="Q65" s="9"/>
      <c r="R65" s="9"/>
      <c r="S65" s="1"/>
      <c r="T65" s="25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39"/>
      <c r="AL65" s="24"/>
      <c r="AM65" s="9"/>
      <c r="AN65" s="9"/>
      <c r="AO65" s="9"/>
      <c r="AP65" s="9"/>
      <c r="AQ65" s="9"/>
    </row>
    <row r="66" spans="1:43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9"/>
      <c r="Q66" s="9"/>
      <c r="R66" s="9"/>
      <c r="S66" s="1"/>
      <c r="T66" s="25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39"/>
      <c r="AL66" s="24"/>
      <c r="AM66" s="9"/>
      <c r="AN66" s="9"/>
      <c r="AO66" s="9"/>
      <c r="AP66" s="9"/>
      <c r="AQ66" s="9"/>
    </row>
    <row r="67" spans="1:43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9"/>
      <c r="Q67" s="9"/>
      <c r="R67" s="9"/>
      <c r="S67" s="1"/>
      <c r="T67" s="25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39"/>
      <c r="AL67" s="24"/>
      <c r="AM67" s="9"/>
      <c r="AN67" s="9"/>
      <c r="AO67" s="9"/>
      <c r="AP67" s="9"/>
      <c r="AQ67" s="9"/>
    </row>
    <row r="68" spans="1:43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9"/>
      <c r="Q68" s="9"/>
      <c r="R68" s="9"/>
      <c r="S68" s="1"/>
      <c r="T68" s="25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39"/>
      <c r="AL68" s="24"/>
      <c r="AM68" s="9"/>
      <c r="AN68" s="9"/>
      <c r="AO68" s="9"/>
      <c r="AP68" s="9"/>
      <c r="AQ68" s="9"/>
    </row>
    <row r="69" spans="1:43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9"/>
      <c r="Q69" s="9"/>
      <c r="R69" s="9"/>
      <c r="S69" s="1"/>
      <c r="T69" s="25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39"/>
      <c r="AL69" s="24"/>
      <c r="AM69" s="9"/>
      <c r="AN69" s="9"/>
      <c r="AO69" s="9"/>
      <c r="AP69" s="9"/>
      <c r="AQ69" s="9"/>
    </row>
    <row r="70" spans="1:43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9"/>
      <c r="Q70" s="9"/>
      <c r="R70" s="9"/>
      <c r="S70" s="1"/>
      <c r="T70" s="25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39"/>
      <c r="AL70" s="24"/>
      <c r="AM70" s="9"/>
      <c r="AN70" s="9"/>
      <c r="AO70" s="9"/>
      <c r="AP70" s="9"/>
      <c r="AQ70" s="9"/>
    </row>
    <row r="71" spans="1:43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9"/>
      <c r="Q71" s="9"/>
      <c r="R71" s="9"/>
      <c r="S71" s="1"/>
      <c r="T71" s="25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39"/>
      <c r="AL71" s="24"/>
      <c r="AM71" s="9"/>
      <c r="AN71" s="9"/>
      <c r="AO71" s="9"/>
      <c r="AP71" s="9"/>
      <c r="AQ71" s="9"/>
    </row>
    <row r="72" spans="1:43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9"/>
      <c r="Q72" s="9"/>
      <c r="R72" s="9"/>
      <c r="S72" s="1"/>
      <c r="T72" s="25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39"/>
      <c r="AL72" s="24"/>
      <c r="AM72" s="9"/>
      <c r="AN72" s="9"/>
      <c r="AO72" s="9"/>
      <c r="AP72" s="9"/>
      <c r="AQ72" s="9"/>
    </row>
    <row r="73" spans="1:43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9"/>
      <c r="Q73" s="9"/>
      <c r="R73" s="9"/>
      <c r="S73" s="1"/>
      <c r="T73" s="25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39"/>
      <c r="AL73" s="24"/>
      <c r="AM73" s="9"/>
      <c r="AN73" s="9"/>
      <c r="AO73" s="9"/>
      <c r="AP73" s="9"/>
      <c r="AQ73" s="9"/>
    </row>
    <row r="74" spans="1:43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9"/>
      <c r="Q74" s="9"/>
      <c r="R74" s="9"/>
      <c r="S74" s="1"/>
      <c r="T74" s="25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39"/>
      <c r="AL74" s="24"/>
      <c r="AM74" s="9"/>
      <c r="AN74" s="9"/>
      <c r="AO74" s="9"/>
      <c r="AP74" s="9"/>
      <c r="AQ74" s="9"/>
    </row>
    <row r="75" spans="1:43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9"/>
      <c r="Q75" s="9"/>
      <c r="R75" s="9"/>
      <c r="S75" s="1"/>
      <c r="T75" s="25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39"/>
      <c r="AL75" s="24"/>
      <c r="AM75" s="9"/>
      <c r="AN75" s="9"/>
      <c r="AO75" s="9"/>
      <c r="AP75" s="9"/>
      <c r="AQ75" s="9"/>
    </row>
    <row r="76" spans="1:43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9"/>
      <c r="Q76" s="9"/>
      <c r="R76" s="9"/>
      <c r="S76" s="1"/>
      <c r="T76" s="25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39"/>
      <c r="AL76" s="24"/>
      <c r="AM76" s="9"/>
      <c r="AN76" s="9"/>
      <c r="AO76" s="9"/>
      <c r="AP76" s="9"/>
      <c r="AQ76" s="9"/>
    </row>
    <row r="77" spans="1:43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9"/>
      <c r="Q77" s="9"/>
      <c r="R77" s="9"/>
      <c r="S77" s="1"/>
      <c r="T77" s="25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39"/>
      <c r="AL77" s="24"/>
      <c r="AM77" s="9"/>
      <c r="AN77" s="9"/>
      <c r="AO77" s="9"/>
      <c r="AP77" s="9"/>
      <c r="AQ77" s="9"/>
    </row>
    <row r="78" spans="1:43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9"/>
      <c r="Q78" s="9"/>
      <c r="R78" s="9"/>
      <c r="S78" s="1"/>
      <c r="T78" s="25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39"/>
      <c r="AL78" s="24"/>
      <c r="AM78" s="9"/>
      <c r="AN78" s="9"/>
      <c r="AO78" s="9"/>
      <c r="AP78" s="9"/>
      <c r="AQ78" s="9"/>
    </row>
    <row r="79" spans="1:43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9"/>
      <c r="Q79" s="9"/>
      <c r="R79" s="9"/>
      <c r="S79" s="1"/>
      <c r="T79" s="25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39"/>
      <c r="AL79" s="24"/>
      <c r="AM79" s="9"/>
      <c r="AN79" s="9"/>
      <c r="AO79" s="9"/>
      <c r="AP79" s="9"/>
      <c r="AQ79" s="9"/>
    </row>
    <row r="80" spans="1:43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9"/>
      <c r="Q80" s="9"/>
      <c r="R80" s="9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39"/>
      <c r="AL80" s="24"/>
      <c r="AM80" s="9"/>
      <c r="AN80" s="9"/>
      <c r="AO80" s="9"/>
      <c r="AP80" s="9"/>
      <c r="AQ80" s="9"/>
    </row>
    <row r="81" spans="1:43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9"/>
      <c r="Q81" s="9"/>
      <c r="R81" s="9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39"/>
      <c r="AL81" s="24"/>
      <c r="AM81" s="9"/>
      <c r="AN81" s="9"/>
      <c r="AO81" s="9"/>
      <c r="AP81" s="9"/>
      <c r="AQ81" s="9"/>
    </row>
    <row r="82" spans="1:43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9"/>
      <c r="Q82" s="9"/>
      <c r="R82" s="9"/>
      <c r="S82" s="1"/>
      <c r="T82" s="25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39"/>
      <c r="AL82" s="24"/>
      <c r="AM82" s="9"/>
      <c r="AN82" s="9"/>
      <c r="AO82" s="9"/>
      <c r="AP82" s="9"/>
      <c r="AQ82" s="9"/>
    </row>
    <row r="83" spans="1:43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9"/>
      <c r="Q83" s="9"/>
      <c r="R83" s="9"/>
      <c r="S83" s="1"/>
      <c r="T83" s="25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39"/>
      <c r="AL83" s="24"/>
      <c r="AM83" s="9"/>
      <c r="AN83" s="9"/>
      <c r="AO83" s="9"/>
      <c r="AP83" s="9"/>
      <c r="AQ83" s="9"/>
    </row>
    <row r="84" spans="1:43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39"/>
      <c r="AL84" s="24"/>
      <c r="AM84" s="9"/>
      <c r="AN84" s="9"/>
      <c r="AO84" s="9"/>
      <c r="AP84" s="9"/>
      <c r="AQ84" s="9"/>
    </row>
    <row r="85" spans="1:43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39"/>
      <c r="AL85" s="24"/>
      <c r="AM85" s="9"/>
      <c r="AN85" s="9"/>
      <c r="AO85" s="9"/>
      <c r="AP85" s="9"/>
      <c r="AQ85" s="9"/>
    </row>
    <row r="86" spans="1:43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39"/>
      <c r="AL86" s="24"/>
      <c r="AM86" s="9"/>
      <c r="AN86" s="9"/>
      <c r="AO86" s="9"/>
      <c r="AP86" s="9"/>
      <c r="AQ86" s="9"/>
    </row>
    <row r="87" spans="1:43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39"/>
      <c r="AL87" s="24"/>
      <c r="AM87" s="9"/>
      <c r="AN87" s="9"/>
      <c r="AO87" s="9"/>
      <c r="AP87" s="9"/>
      <c r="AQ87" s="9"/>
    </row>
    <row r="88" spans="1:43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39"/>
      <c r="AL88" s="24"/>
      <c r="AM88" s="9"/>
      <c r="AN88" s="9"/>
      <c r="AO88" s="9"/>
      <c r="AP88" s="9"/>
      <c r="AQ88" s="9"/>
    </row>
    <row r="89" spans="1:43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39"/>
      <c r="AL89" s="24"/>
      <c r="AM89" s="9"/>
      <c r="AN89" s="9"/>
      <c r="AO89" s="9"/>
      <c r="AP89" s="9"/>
      <c r="AQ89" s="9"/>
    </row>
    <row r="90" spans="1:43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39"/>
      <c r="AL90" s="24"/>
      <c r="AM90" s="9"/>
      <c r="AN90" s="9"/>
      <c r="AO90" s="9"/>
      <c r="AP90" s="9"/>
      <c r="AQ90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2019-02-01T18:45:57Z</dcterms:modified>
</cp:coreProperties>
</file>